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arah\Desktop\Stenaulorhynchus\Submission\"/>
    </mc:Choice>
  </mc:AlternateContent>
  <bookViews>
    <workbookView xWindow="0" yWindow="0" windowWidth="16095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1" l="1"/>
  <c r="B36" i="1"/>
  <c r="B35" i="1"/>
  <c r="C30" i="1"/>
  <c r="C31" i="1" s="1"/>
  <c r="D31" i="1" s="1"/>
  <c r="E31" i="1" s="1"/>
  <c r="F31" i="1" s="1"/>
  <c r="G31" i="1" s="1"/>
  <c r="H31" i="1" s="1"/>
  <c r="I31" i="1" s="1"/>
  <c r="J31" i="1" s="1"/>
  <c r="K31" i="1" s="1"/>
  <c r="L31" i="1" s="1"/>
  <c r="M31" i="1" s="1"/>
  <c r="D30" i="1"/>
  <c r="E30" i="1"/>
  <c r="F30" i="1"/>
  <c r="G30" i="1"/>
  <c r="H30" i="1"/>
  <c r="I30" i="1"/>
  <c r="J30" i="1"/>
  <c r="B38" i="1" s="1"/>
  <c r="K30" i="1"/>
  <c r="L30" i="1"/>
  <c r="M30" i="1"/>
  <c r="B30" i="1"/>
  <c r="K38" i="1" l="1"/>
  <c r="I38" i="1"/>
  <c r="G38" i="1"/>
  <c r="E38" i="1"/>
  <c r="K37" i="1"/>
  <c r="I37" i="1"/>
  <c r="G37" i="1"/>
  <c r="E37" i="1"/>
  <c r="K36" i="1"/>
  <c r="I36" i="1"/>
  <c r="G36" i="1"/>
  <c r="E36" i="1"/>
  <c r="K35" i="1"/>
  <c r="I35" i="1"/>
  <c r="G35" i="1"/>
  <c r="E35" i="1"/>
  <c r="L12" i="1"/>
  <c r="M12" i="1"/>
  <c r="K17" i="1" l="1"/>
  <c r="K18" i="1"/>
  <c r="K19" i="1"/>
  <c r="E18" i="1"/>
  <c r="E19" i="1"/>
  <c r="E20" i="1"/>
  <c r="E17" i="1"/>
  <c r="K20" i="1" l="1"/>
  <c r="I18" i="1"/>
  <c r="I19" i="1"/>
  <c r="I20" i="1"/>
  <c r="I17" i="1"/>
  <c r="G18" i="1"/>
  <c r="G19" i="1"/>
  <c r="G20" i="1"/>
  <c r="G17" i="1"/>
  <c r="C12" i="1"/>
  <c r="D12" i="1"/>
  <c r="E12" i="1"/>
  <c r="F12" i="1"/>
  <c r="G12" i="1"/>
  <c r="H12" i="1"/>
  <c r="I12" i="1"/>
  <c r="J12" i="1"/>
  <c r="K12" i="1"/>
  <c r="B12" i="1"/>
  <c r="B18" i="1" s="1"/>
  <c r="B19" i="1" l="1"/>
  <c r="C13" i="1"/>
  <c r="D13" i="1" s="1"/>
  <c r="E13" i="1" s="1"/>
  <c r="F13" i="1" s="1"/>
  <c r="G13" i="1" s="1"/>
  <c r="H13" i="1" s="1"/>
  <c r="I13" i="1" s="1"/>
  <c r="J13" i="1" s="1"/>
  <c r="K13" i="1" s="1"/>
  <c r="L13" i="1" s="1"/>
  <c r="M13" i="1" s="1"/>
  <c r="B20" i="1"/>
  <c r="B17" i="1"/>
</calcChain>
</file>

<file path=xl/sharedStrings.xml><?xml version="1.0" encoding="utf-8"?>
<sst xmlns="http://schemas.openxmlformats.org/spreadsheetml/2006/main" count="146" uniqueCount="59">
  <si>
    <t>1 → 2</t>
  </si>
  <si>
    <t>2 → 3</t>
  </si>
  <si>
    <t>3 → 4</t>
  </si>
  <si>
    <t>4 → 5</t>
  </si>
  <si>
    <t>5 → 6</t>
  </si>
  <si>
    <t>6 → 7</t>
  </si>
  <si>
    <t>7 → 8</t>
  </si>
  <si>
    <t>8 → 9</t>
  </si>
  <si>
    <t>9 → 10</t>
  </si>
  <si>
    <t>10 → 11</t>
  </si>
  <si>
    <t>11 → 12</t>
  </si>
  <si>
    <r>
      <t xml:space="preserve">C </t>
    </r>
    <r>
      <rPr>
        <b/>
        <sz val="11"/>
        <color theme="1"/>
        <rFont val="Calibri"/>
        <family val="2"/>
      </rPr>
      <t>→ 1</t>
    </r>
  </si>
  <si>
    <t>antero-dorsal</t>
  </si>
  <si>
    <t>dorso-posterior</t>
  </si>
  <si>
    <t>postero-ventral</t>
  </si>
  <si>
    <t>ventro-anterior</t>
  </si>
  <si>
    <t>Abbreviations</t>
  </si>
  <si>
    <t>not preserved in this quadrant</t>
  </si>
  <si>
    <t xml:space="preserve">NPTQ  </t>
  </si>
  <si>
    <t>NHMUK PV R 36618</t>
  </si>
  <si>
    <t>(NPTQ)</t>
  </si>
  <si>
    <t>Quadrant↓   Zone→</t>
  </si>
  <si>
    <t>Mean W yrs 2-5</t>
  </si>
  <si>
    <t>CUMULATIVE RADIUS</t>
  </si>
  <si>
    <t>MEAN ZONAL WIDTH</t>
  </si>
  <si>
    <t>All measurements in millimeters unless noted</t>
  </si>
  <si>
    <t>365 d/yr:</t>
  </si>
  <si>
    <t>270 d/yr:</t>
  </si>
  <si>
    <t>180 d/yr:</t>
  </si>
  <si>
    <t>W yr 1, r(neo) = 5</t>
  </si>
  <si>
    <t>W yr 1, r(neo) = 2.5</t>
  </si>
  <si>
    <r>
      <rPr>
        <b/>
        <sz val="11"/>
        <color theme="1"/>
        <rFont val="Calibri"/>
        <family val="2"/>
      </rPr>
      <t>radial growth in µ</t>
    </r>
    <r>
      <rPr>
        <b/>
        <sz val="11"/>
        <color theme="1"/>
        <rFont val="Calibri"/>
        <family val="2"/>
        <scheme val="minor"/>
      </rPr>
      <t>m/d assuming growth duration lasting:</t>
    </r>
  </si>
  <si>
    <t>neonate radius</t>
  </si>
  <si>
    <t xml:space="preserve">r(neo) </t>
  </si>
  <si>
    <t>mm/yr</t>
  </si>
  <si>
    <t>µm/yr</t>
  </si>
  <si>
    <t>383 d/yr:</t>
  </si>
  <si>
    <t>y</t>
  </si>
  <si>
    <t>o</t>
  </si>
  <si>
    <t>r</t>
  </si>
  <si>
    <t>w</t>
  </si>
  <si>
    <t>p</t>
  </si>
  <si>
    <t>b</t>
  </si>
  <si>
    <t>g</t>
  </si>
  <si>
    <t>Mean W years 6-12</t>
  </si>
  <si>
    <t>Femur: Radius (Zonal W) (mm)</t>
  </si>
  <si>
    <t>Tibia: Radius (Zonal W) (mm)</t>
  </si>
  <si>
    <t>lateral</t>
  </si>
  <si>
    <t>anterior</t>
  </si>
  <si>
    <t>medial</t>
  </si>
  <si>
    <t>posterior</t>
  </si>
  <si>
    <t>measured elsewhere in same quadrant</t>
  </si>
  <si>
    <t>FEMORAL RADIAL GROWTH ESTIMATES:</t>
  </si>
  <si>
    <t>TIBIAL RADIAL GROWTH ESTIMATES:</t>
  </si>
  <si>
    <t>Radial measurements taken from intersection of *cross-sectional* major and minor axes (i.e., not each LAG's major and minor axes) except where noted</t>
  </si>
  <si>
    <t>width</t>
  </si>
  <si>
    <t>centroid</t>
  </si>
  <si>
    <t xml:space="preserve">C  </t>
  </si>
  <si>
    <t xml:space="preserve">W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</si>
</sst>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1" fillId="0" borderId="4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right"/>
    </xf>
    <xf numFmtId="0" fontId="1" fillId="0" borderId="7" xfId="0" applyFont="1" applyBorder="1" applyAlignment="1">
      <alignment horizontal="center"/>
    </xf>
    <xf numFmtId="1" fontId="5" fillId="0" borderId="0" xfId="0" applyNumberFormat="1" applyFont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5" fillId="0" borderId="7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164" fontId="5" fillId="0" borderId="2" xfId="0" applyNumberFormat="1" applyFont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0" fontId="3" fillId="2" borderId="0" xfId="0" applyFont="1" applyFill="1"/>
    <xf numFmtId="0" fontId="0" fillId="2" borderId="0" xfId="0" applyFill="1" applyAlignment="1">
      <alignment horizontal="center"/>
    </xf>
    <xf numFmtId="2" fontId="1" fillId="2" borderId="1" xfId="0" applyNumberFormat="1" applyFont="1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2" fontId="5" fillId="2" borderId="2" xfId="0" applyNumberFormat="1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/>
    </xf>
    <xf numFmtId="0" fontId="1" fillId="0" borderId="6" xfId="0" applyFont="1" applyBorder="1" applyAlignment="1">
      <alignment horizontal="right"/>
    </xf>
    <xf numFmtId="2" fontId="1" fillId="0" borderId="7" xfId="0" applyNumberFormat="1" applyFont="1" applyBorder="1" applyAlignment="1">
      <alignment horizontal="right"/>
    </xf>
    <xf numFmtId="2" fontId="0" fillId="3" borderId="0" xfId="0" applyNumberForma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3" borderId="0" xfId="0" applyFill="1" applyAlignment="1">
      <alignment horizontal="right"/>
    </xf>
    <xf numFmtId="0" fontId="0" fillId="3" borderId="0" xfId="0" applyFont="1" applyFill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topLeftCell="A19" workbookViewId="0">
      <selection activeCell="H39" sqref="H39"/>
    </sheetView>
  </sheetViews>
  <sheetFormatPr defaultRowHeight="15" x14ac:dyDescent="0.25"/>
  <cols>
    <col min="1" max="1" width="19.85546875" customWidth="1"/>
    <col min="2" max="13" width="9.140625" style="2"/>
  </cols>
  <sheetData>
    <row r="1" spans="1:13" x14ac:dyDescent="0.25">
      <c r="A1" s="1" t="s">
        <v>19</v>
      </c>
    </row>
    <row r="2" spans="1:13" x14ac:dyDescent="0.25">
      <c r="A2" t="s">
        <v>25</v>
      </c>
    </row>
    <row r="3" spans="1:13" x14ac:dyDescent="0.25">
      <c r="A3" t="s">
        <v>54</v>
      </c>
    </row>
    <row r="5" spans="1:13" x14ac:dyDescent="0.25">
      <c r="B5" s="2" t="s">
        <v>37</v>
      </c>
      <c r="C5" s="2" t="s">
        <v>38</v>
      </c>
      <c r="D5" s="2" t="s">
        <v>39</v>
      </c>
      <c r="E5" s="2" t="s">
        <v>40</v>
      </c>
      <c r="F5" s="2" t="s">
        <v>41</v>
      </c>
      <c r="G5" s="2" t="s">
        <v>42</v>
      </c>
      <c r="H5" s="2" t="s">
        <v>43</v>
      </c>
      <c r="I5" s="2" t="s">
        <v>37</v>
      </c>
      <c r="J5" s="2" t="s">
        <v>38</v>
      </c>
      <c r="K5" s="2" t="s">
        <v>39</v>
      </c>
      <c r="L5" s="2" t="s">
        <v>41</v>
      </c>
      <c r="M5" s="2" t="s">
        <v>42</v>
      </c>
    </row>
    <row r="6" spans="1:13" x14ac:dyDescent="0.25">
      <c r="A6" s="30" t="s">
        <v>45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7" spans="1:13" x14ac:dyDescent="0.25">
      <c r="A7" s="5" t="s">
        <v>21</v>
      </c>
      <c r="B7" s="3" t="s">
        <v>11</v>
      </c>
      <c r="C7" s="3" t="s">
        <v>0</v>
      </c>
      <c r="D7" s="3" t="s">
        <v>1</v>
      </c>
      <c r="E7" s="3" t="s">
        <v>2</v>
      </c>
      <c r="F7" s="3" t="s">
        <v>3</v>
      </c>
      <c r="G7" s="3" t="s">
        <v>4</v>
      </c>
      <c r="H7" s="3" t="s">
        <v>5</v>
      </c>
      <c r="I7" s="3" t="s">
        <v>6</v>
      </c>
      <c r="J7" s="3" t="s">
        <v>7</v>
      </c>
      <c r="K7" s="3" t="s">
        <v>8</v>
      </c>
      <c r="L7" s="3" t="s">
        <v>9</v>
      </c>
      <c r="M7" s="3" t="s">
        <v>10</v>
      </c>
    </row>
    <row r="8" spans="1:13" x14ac:dyDescent="0.25">
      <c r="A8" s="8" t="s">
        <v>12</v>
      </c>
      <c r="B8" s="4">
        <v>10.56</v>
      </c>
      <c r="C8" s="4">
        <v>1.36</v>
      </c>
      <c r="D8" s="4">
        <v>1.64</v>
      </c>
      <c r="E8" s="4">
        <v>1.22</v>
      </c>
      <c r="F8" s="4">
        <v>0.97</v>
      </c>
      <c r="G8" s="4">
        <v>0.24</v>
      </c>
      <c r="H8" s="4">
        <v>0.56999999999999995</v>
      </c>
      <c r="I8" s="4">
        <v>7.0000000000000007E-2</v>
      </c>
      <c r="J8" s="4">
        <v>0.31</v>
      </c>
      <c r="K8" s="4">
        <v>0.16</v>
      </c>
      <c r="L8" s="4" t="s">
        <v>20</v>
      </c>
      <c r="M8" s="4" t="s">
        <v>20</v>
      </c>
    </row>
    <row r="9" spans="1:13" x14ac:dyDescent="0.25">
      <c r="A9" s="8" t="s">
        <v>13</v>
      </c>
      <c r="B9" s="4">
        <v>14.23</v>
      </c>
      <c r="C9" s="4">
        <v>0.41</v>
      </c>
      <c r="D9" s="4">
        <v>0.67</v>
      </c>
      <c r="E9" s="4">
        <v>0.49</v>
      </c>
      <c r="F9" s="4">
        <v>0.31</v>
      </c>
      <c r="G9" s="4">
        <v>0.12</v>
      </c>
      <c r="H9" s="4">
        <v>0.17</v>
      </c>
      <c r="I9" s="4">
        <v>0.12</v>
      </c>
      <c r="J9" s="4">
        <v>0.09</v>
      </c>
      <c r="K9" s="4">
        <v>0.09</v>
      </c>
      <c r="L9" s="4">
        <v>0.09</v>
      </c>
      <c r="M9" s="38">
        <v>0.09</v>
      </c>
    </row>
    <row r="10" spans="1:13" x14ac:dyDescent="0.25">
      <c r="A10" s="8" t="s">
        <v>14</v>
      </c>
      <c r="B10" s="4">
        <v>10.4</v>
      </c>
      <c r="C10" s="4">
        <v>0.98</v>
      </c>
      <c r="D10" s="4">
        <v>1.45</v>
      </c>
      <c r="E10" s="4">
        <v>1.1399999999999999</v>
      </c>
      <c r="F10" s="4">
        <v>1.4</v>
      </c>
      <c r="G10" s="4">
        <v>0.1</v>
      </c>
      <c r="H10" s="4" t="s">
        <v>20</v>
      </c>
      <c r="I10" s="4" t="s">
        <v>20</v>
      </c>
      <c r="J10" s="4" t="s">
        <v>20</v>
      </c>
      <c r="K10" s="4" t="s">
        <v>20</v>
      </c>
      <c r="L10" s="4" t="s">
        <v>20</v>
      </c>
      <c r="M10" s="4" t="s">
        <v>20</v>
      </c>
    </row>
    <row r="11" spans="1:13" x14ac:dyDescent="0.25">
      <c r="A11" s="8" t="s">
        <v>15</v>
      </c>
      <c r="B11" s="4">
        <v>7.46</v>
      </c>
      <c r="C11" s="4">
        <v>0.83</v>
      </c>
      <c r="D11" s="4">
        <v>1.23</v>
      </c>
      <c r="E11" s="4">
        <v>0.9</v>
      </c>
      <c r="F11" s="4">
        <v>0.92</v>
      </c>
      <c r="G11" s="4">
        <v>0.11</v>
      </c>
      <c r="H11" s="4">
        <v>0.32</v>
      </c>
      <c r="I11" s="4">
        <v>0.22</v>
      </c>
      <c r="J11" s="4">
        <v>0.12</v>
      </c>
      <c r="K11" s="4" t="s">
        <v>20</v>
      </c>
      <c r="L11" s="4" t="s">
        <v>20</v>
      </c>
      <c r="M11" s="4" t="s">
        <v>20</v>
      </c>
    </row>
    <row r="12" spans="1:13" x14ac:dyDescent="0.25">
      <c r="A12" s="3" t="s">
        <v>24</v>
      </c>
      <c r="B12" s="6">
        <f>AVERAGE(B8:B11)</f>
        <v>10.6625</v>
      </c>
      <c r="C12" s="6">
        <f t="shared" ref="C12:M12" si="0">AVERAGE(C8:C11)</f>
        <v>0.89500000000000002</v>
      </c>
      <c r="D12" s="6">
        <f t="shared" si="0"/>
        <v>1.2475000000000001</v>
      </c>
      <c r="E12" s="6">
        <f t="shared" si="0"/>
        <v>0.93749999999999989</v>
      </c>
      <c r="F12" s="6">
        <f t="shared" si="0"/>
        <v>0.89999999999999991</v>
      </c>
      <c r="G12" s="6">
        <f t="shared" si="0"/>
        <v>0.14249999999999999</v>
      </c>
      <c r="H12" s="6">
        <f t="shared" si="0"/>
        <v>0.35333333333333333</v>
      </c>
      <c r="I12" s="6">
        <f t="shared" si="0"/>
        <v>0.13666666666666669</v>
      </c>
      <c r="J12" s="6">
        <f t="shared" si="0"/>
        <v>0.17333333333333334</v>
      </c>
      <c r="K12" s="6">
        <f t="shared" si="0"/>
        <v>0.125</v>
      </c>
      <c r="L12" s="6">
        <f t="shared" si="0"/>
        <v>0.09</v>
      </c>
      <c r="M12" s="6">
        <f t="shared" si="0"/>
        <v>0.09</v>
      </c>
    </row>
    <row r="13" spans="1:13" x14ac:dyDescent="0.25">
      <c r="A13" s="10" t="s">
        <v>23</v>
      </c>
      <c r="B13" s="10">
        <v>10.66</v>
      </c>
      <c r="C13" s="11">
        <f>B13+C12</f>
        <v>11.555</v>
      </c>
      <c r="D13" s="11">
        <f t="shared" ref="D13:K13" si="1">C13+D12</f>
        <v>12.8025</v>
      </c>
      <c r="E13" s="11">
        <f t="shared" si="1"/>
        <v>13.74</v>
      </c>
      <c r="F13" s="11">
        <f t="shared" si="1"/>
        <v>14.64</v>
      </c>
      <c r="G13" s="11">
        <f t="shared" si="1"/>
        <v>14.782500000000001</v>
      </c>
      <c r="H13" s="11">
        <f t="shared" si="1"/>
        <v>15.135833333333334</v>
      </c>
      <c r="I13" s="11">
        <f t="shared" si="1"/>
        <v>15.272500000000001</v>
      </c>
      <c r="J13" s="11">
        <f t="shared" si="1"/>
        <v>15.445833333333335</v>
      </c>
      <c r="K13" s="11">
        <f t="shared" si="1"/>
        <v>15.570833333333335</v>
      </c>
      <c r="L13" s="11">
        <f t="shared" ref="L13" si="2">K13+L12</f>
        <v>15.660833333333334</v>
      </c>
      <c r="M13" s="11">
        <f t="shared" ref="M13" si="3">L13+M12</f>
        <v>15.750833333333334</v>
      </c>
    </row>
    <row r="14" spans="1:13" x14ac:dyDescent="0.25">
      <c r="A14" s="10"/>
      <c r="B14" s="10"/>
      <c r="C14" s="11"/>
      <c r="D14" s="11"/>
      <c r="E14" s="11"/>
      <c r="F14" s="11"/>
      <c r="G14" s="11"/>
      <c r="H14" s="11"/>
      <c r="I14" s="11"/>
      <c r="J14" s="39"/>
      <c r="K14" s="39"/>
      <c r="L14" s="39"/>
      <c r="M14" s="42" t="s">
        <v>51</v>
      </c>
    </row>
    <row r="15" spans="1:13" x14ac:dyDescent="0.25">
      <c r="A15" s="29" t="s">
        <v>52</v>
      </c>
      <c r="B15" s="10"/>
      <c r="C15" s="11"/>
      <c r="D15" s="11"/>
      <c r="E15" s="11"/>
      <c r="F15" s="11"/>
      <c r="G15" s="11"/>
      <c r="H15" s="11"/>
      <c r="I15" s="11"/>
      <c r="J15" s="11"/>
      <c r="K15" s="11"/>
    </row>
    <row r="16" spans="1:13" x14ac:dyDescent="0.25">
      <c r="A16" s="9"/>
      <c r="B16" s="6" t="s">
        <v>34</v>
      </c>
      <c r="C16" s="6" t="s">
        <v>35</v>
      </c>
      <c r="D16" s="32" t="s">
        <v>31</v>
      </c>
      <c r="E16" s="33"/>
      <c r="F16" s="33"/>
      <c r="G16" s="34"/>
      <c r="H16" s="34"/>
      <c r="I16" s="34"/>
      <c r="J16" s="34"/>
      <c r="K16" s="35"/>
    </row>
    <row r="17" spans="1:13" x14ac:dyDescent="0.25">
      <c r="A17" s="5" t="s">
        <v>30</v>
      </c>
      <c r="B17" s="6">
        <f>B12-2.5</f>
        <v>8.1624999999999996</v>
      </c>
      <c r="C17" s="10">
        <v>8160</v>
      </c>
      <c r="D17" s="23" t="s">
        <v>36</v>
      </c>
      <c r="E17" s="24">
        <f>C17/383</f>
        <v>21.305483028720626</v>
      </c>
      <c r="F17" s="25" t="s">
        <v>26</v>
      </c>
      <c r="G17" s="24">
        <f>C17/365</f>
        <v>22.356164383561644</v>
      </c>
      <c r="H17" s="25" t="s">
        <v>27</v>
      </c>
      <c r="I17" s="24">
        <f>C17/270</f>
        <v>30.222222222222221</v>
      </c>
      <c r="J17" s="26" t="s">
        <v>28</v>
      </c>
      <c r="K17" s="27">
        <f>C17/180</f>
        <v>45.333333333333336</v>
      </c>
    </row>
    <row r="18" spans="1:13" x14ac:dyDescent="0.25">
      <c r="A18" s="5" t="s">
        <v>29</v>
      </c>
      <c r="B18" s="6">
        <f>B12-5</f>
        <v>5.6624999999999996</v>
      </c>
      <c r="C18" s="10">
        <v>5660</v>
      </c>
      <c r="D18" s="13" t="s">
        <v>36</v>
      </c>
      <c r="E18" s="19">
        <f t="shared" ref="E18:E20" si="4">C18/383</f>
        <v>14.778067885117494</v>
      </c>
      <c r="F18" s="28" t="s">
        <v>26</v>
      </c>
      <c r="G18" s="19">
        <f>C18/365</f>
        <v>15.506849315068493</v>
      </c>
      <c r="H18" s="14" t="s">
        <v>27</v>
      </c>
      <c r="I18" s="19">
        <f>C18/270</f>
        <v>20.962962962962962</v>
      </c>
      <c r="J18" s="15" t="s">
        <v>28</v>
      </c>
      <c r="K18" s="21">
        <f>C18/180</f>
        <v>31.444444444444443</v>
      </c>
    </row>
    <row r="19" spans="1:13" x14ac:dyDescent="0.25">
      <c r="A19" s="5" t="s">
        <v>22</v>
      </c>
      <c r="B19" s="6">
        <f>AVERAGE(C12:F12)</f>
        <v>0.995</v>
      </c>
      <c r="C19" s="18">
        <v>1000</v>
      </c>
      <c r="D19" s="13" t="s">
        <v>36</v>
      </c>
      <c r="E19" s="19">
        <f t="shared" si="4"/>
        <v>2.6109660574412534</v>
      </c>
      <c r="F19" s="14" t="s">
        <v>26</v>
      </c>
      <c r="G19" s="19">
        <f>C19/365</f>
        <v>2.7397260273972601</v>
      </c>
      <c r="H19" s="14" t="s">
        <v>27</v>
      </c>
      <c r="I19" s="19">
        <f>C19/270</f>
        <v>3.7037037037037037</v>
      </c>
      <c r="J19" s="15" t="s">
        <v>28</v>
      </c>
      <c r="K19" s="21">
        <f>C19/180</f>
        <v>5.5555555555555554</v>
      </c>
    </row>
    <row r="20" spans="1:13" x14ac:dyDescent="0.25">
      <c r="A20" s="5" t="s">
        <v>44</v>
      </c>
      <c r="B20" s="12">
        <f>AVERAGE(G12:M12)</f>
        <v>0.15869047619047622</v>
      </c>
      <c r="C20" s="18">
        <v>160</v>
      </c>
      <c r="D20" s="36" t="s">
        <v>36</v>
      </c>
      <c r="E20" s="20">
        <f t="shared" si="4"/>
        <v>0.4177545691906005</v>
      </c>
      <c r="F20" s="37" t="s">
        <v>26</v>
      </c>
      <c r="G20" s="20">
        <f>C20/365</f>
        <v>0.43835616438356162</v>
      </c>
      <c r="H20" s="16" t="s">
        <v>27</v>
      </c>
      <c r="I20" s="20">
        <f>C20/270</f>
        <v>0.59259259259259256</v>
      </c>
      <c r="J20" s="17" t="s">
        <v>28</v>
      </c>
      <c r="K20" s="22">
        <f>C20/180</f>
        <v>0.88888888888888884</v>
      </c>
    </row>
    <row r="21" spans="1:13" x14ac:dyDescent="0.25">
      <c r="A21" s="5"/>
      <c r="B21" s="12"/>
      <c r="C21" s="18"/>
      <c r="D21" s="14"/>
      <c r="E21" s="19"/>
      <c r="F21" s="28"/>
      <c r="G21" s="19"/>
      <c r="H21" s="14"/>
      <c r="I21" s="19"/>
      <c r="J21" s="15"/>
      <c r="K21" s="19"/>
    </row>
    <row r="22" spans="1:13" x14ac:dyDescent="0.25">
      <c r="A22" s="5"/>
      <c r="B22" s="12"/>
      <c r="C22" s="18"/>
      <c r="D22" s="28"/>
      <c r="E22" s="19"/>
      <c r="F22" s="14"/>
      <c r="G22" s="19"/>
      <c r="H22" s="15"/>
      <c r="I22" s="19"/>
      <c r="J22" s="6"/>
      <c r="K22" s="6"/>
    </row>
    <row r="23" spans="1:13" x14ac:dyDescent="0.25">
      <c r="B23" s="2" t="s">
        <v>37</v>
      </c>
      <c r="C23" s="2" t="s">
        <v>38</v>
      </c>
      <c r="D23" s="2" t="s">
        <v>39</v>
      </c>
      <c r="E23" s="2" t="s">
        <v>40</v>
      </c>
      <c r="F23" s="2" t="s">
        <v>41</v>
      </c>
      <c r="G23" s="2" t="s">
        <v>42</v>
      </c>
      <c r="H23" s="2" t="s">
        <v>43</v>
      </c>
      <c r="I23" s="2" t="s">
        <v>37</v>
      </c>
      <c r="J23" s="2" t="s">
        <v>38</v>
      </c>
      <c r="K23" s="2" t="s">
        <v>39</v>
      </c>
      <c r="L23" s="2" t="s">
        <v>41</v>
      </c>
      <c r="M23" s="2" t="s">
        <v>42</v>
      </c>
    </row>
    <row r="24" spans="1:13" x14ac:dyDescent="0.25">
      <c r="A24" s="30" t="s">
        <v>46</v>
      </c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</row>
    <row r="25" spans="1:13" x14ac:dyDescent="0.25">
      <c r="A25" s="5" t="s">
        <v>21</v>
      </c>
      <c r="B25" s="3" t="s">
        <v>11</v>
      </c>
      <c r="C25" s="3" t="s">
        <v>0</v>
      </c>
      <c r="D25" s="3" t="s">
        <v>1</v>
      </c>
      <c r="E25" s="3" t="s">
        <v>2</v>
      </c>
      <c r="F25" s="3" t="s">
        <v>3</v>
      </c>
      <c r="G25" s="3" t="s">
        <v>4</v>
      </c>
      <c r="H25" s="3" t="s">
        <v>5</v>
      </c>
      <c r="I25" s="3" t="s">
        <v>6</v>
      </c>
      <c r="J25" s="3" t="s">
        <v>7</v>
      </c>
      <c r="K25" s="3" t="s">
        <v>8</v>
      </c>
      <c r="L25" s="3" t="s">
        <v>9</v>
      </c>
      <c r="M25" s="3" t="s">
        <v>10</v>
      </c>
    </row>
    <row r="26" spans="1:13" x14ac:dyDescent="0.25">
      <c r="A26" s="8" t="s">
        <v>47</v>
      </c>
      <c r="B26" s="40">
        <v>7.54</v>
      </c>
      <c r="C26" s="40">
        <v>0.43</v>
      </c>
      <c r="D26" s="40">
        <v>0.57999999999999996</v>
      </c>
      <c r="E26" s="40">
        <v>0.35</v>
      </c>
      <c r="F26" s="40">
        <v>0.33</v>
      </c>
      <c r="G26" s="40">
        <v>0.08</v>
      </c>
      <c r="H26" s="40">
        <v>0.09</v>
      </c>
      <c r="I26" s="43">
        <v>0.04</v>
      </c>
      <c r="J26" s="43">
        <v>0.08</v>
      </c>
      <c r="K26" s="43">
        <v>0.11</v>
      </c>
      <c r="L26" s="43">
        <v>7.0000000000000007E-2</v>
      </c>
      <c r="M26" s="43">
        <v>0.04</v>
      </c>
    </row>
    <row r="27" spans="1:13" x14ac:dyDescent="0.25">
      <c r="A27" s="8" t="s">
        <v>48</v>
      </c>
      <c r="B27" s="40">
        <v>11.05</v>
      </c>
      <c r="C27" s="40">
        <v>0.54</v>
      </c>
      <c r="D27" s="40">
        <v>0.49</v>
      </c>
      <c r="E27" s="40">
        <v>0.42</v>
      </c>
      <c r="F27" s="40">
        <v>1.77</v>
      </c>
      <c r="G27" s="40">
        <v>0.37</v>
      </c>
      <c r="H27" s="40">
        <v>0.57999999999999996</v>
      </c>
      <c r="I27" s="4" t="s">
        <v>20</v>
      </c>
      <c r="J27" s="4" t="s">
        <v>20</v>
      </c>
      <c r="K27" s="4" t="s">
        <v>20</v>
      </c>
      <c r="L27" s="4" t="s">
        <v>20</v>
      </c>
      <c r="M27" s="4" t="s">
        <v>20</v>
      </c>
    </row>
    <row r="28" spans="1:13" x14ac:dyDescent="0.25">
      <c r="A28" s="8" t="s">
        <v>49</v>
      </c>
      <c r="B28" s="40">
        <v>10.14</v>
      </c>
      <c r="C28" s="41">
        <v>0.4</v>
      </c>
      <c r="D28" s="40">
        <v>0.52</v>
      </c>
      <c r="E28" s="40">
        <v>0.84</v>
      </c>
      <c r="F28" s="40">
        <v>0.46</v>
      </c>
      <c r="G28" s="40">
        <v>0.23</v>
      </c>
      <c r="H28" s="41">
        <v>0.3</v>
      </c>
      <c r="I28" s="40">
        <v>0.21</v>
      </c>
      <c r="J28" s="40">
        <v>0.15</v>
      </c>
      <c r="K28" s="40">
        <v>0.35</v>
      </c>
      <c r="L28" s="40">
        <v>0.06</v>
      </c>
      <c r="M28" s="4" t="s">
        <v>20</v>
      </c>
    </row>
    <row r="29" spans="1:13" x14ac:dyDescent="0.25">
      <c r="A29" s="8" t="s">
        <v>50</v>
      </c>
      <c r="B29" s="40">
        <v>7.19</v>
      </c>
      <c r="C29" s="40">
        <v>0.64</v>
      </c>
      <c r="D29" s="40">
        <v>1.03</v>
      </c>
      <c r="E29" s="40">
        <v>0.64</v>
      </c>
      <c r="F29" s="40">
        <v>0.66</v>
      </c>
      <c r="G29" s="40">
        <v>0.13</v>
      </c>
      <c r="H29" s="40">
        <v>0.25</v>
      </c>
      <c r="I29" s="40">
        <v>0.06</v>
      </c>
      <c r="J29" s="40">
        <v>0.06</v>
      </c>
      <c r="K29" s="4" t="s">
        <v>20</v>
      </c>
      <c r="L29" s="4" t="s">
        <v>20</v>
      </c>
      <c r="M29" s="4" t="s">
        <v>20</v>
      </c>
    </row>
    <row r="30" spans="1:13" x14ac:dyDescent="0.25">
      <c r="A30" s="3" t="s">
        <v>24</v>
      </c>
      <c r="B30" s="6">
        <f>AVERAGE(B26:B29)</f>
        <v>8.98</v>
      </c>
      <c r="C30" s="6">
        <f t="shared" ref="C30:M30" si="5">AVERAGE(C26:C29)</f>
        <v>0.50250000000000006</v>
      </c>
      <c r="D30" s="6">
        <f t="shared" si="5"/>
        <v>0.65500000000000003</v>
      </c>
      <c r="E30" s="6">
        <f t="shared" si="5"/>
        <v>0.5625</v>
      </c>
      <c r="F30" s="6">
        <f t="shared" si="5"/>
        <v>0.80500000000000005</v>
      </c>
      <c r="G30" s="6">
        <f t="shared" si="5"/>
        <v>0.20250000000000001</v>
      </c>
      <c r="H30" s="6">
        <f t="shared" si="5"/>
        <v>0.30499999999999999</v>
      </c>
      <c r="I30" s="6">
        <f t="shared" si="5"/>
        <v>0.10333333333333333</v>
      </c>
      <c r="J30" s="6">
        <f t="shared" si="5"/>
        <v>9.6666666666666665E-2</v>
      </c>
      <c r="K30" s="6">
        <f t="shared" si="5"/>
        <v>0.22999999999999998</v>
      </c>
      <c r="L30" s="6">
        <f t="shared" si="5"/>
        <v>6.5000000000000002E-2</v>
      </c>
      <c r="M30" s="6">
        <f t="shared" si="5"/>
        <v>0.04</v>
      </c>
    </row>
    <row r="31" spans="1:13" x14ac:dyDescent="0.25">
      <c r="A31" s="10" t="s">
        <v>23</v>
      </c>
      <c r="B31" s="10">
        <v>8.98</v>
      </c>
      <c r="C31" s="11">
        <f>B31+C30</f>
        <v>9.4824999999999999</v>
      </c>
      <c r="D31" s="11">
        <f t="shared" ref="D31:M31" si="6">C31+D30</f>
        <v>10.137499999999999</v>
      </c>
      <c r="E31" s="11">
        <f t="shared" si="6"/>
        <v>10.7</v>
      </c>
      <c r="F31" s="11">
        <f t="shared" si="6"/>
        <v>11.504999999999999</v>
      </c>
      <c r="G31" s="11">
        <f t="shared" si="6"/>
        <v>11.7075</v>
      </c>
      <c r="H31" s="11">
        <f t="shared" si="6"/>
        <v>12.012499999999999</v>
      </c>
      <c r="I31" s="11">
        <f t="shared" si="6"/>
        <v>12.115833333333333</v>
      </c>
      <c r="J31" s="11">
        <f t="shared" si="6"/>
        <v>12.212499999999999</v>
      </c>
      <c r="K31" s="11">
        <f t="shared" si="6"/>
        <v>12.442499999999999</v>
      </c>
      <c r="L31" s="11">
        <f t="shared" si="6"/>
        <v>12.507499999999999</v>
      </c>
      <c r="M31" s="11">
        <f t="shared" si="6"/>
        <v>12.547499999999998</v>
      </c>
    </row>
    <row r="32" spans="1:13" x14ac:dyDescent="0.25">
      <c r="J32" s="39"/>
      <c r="K32" s="39"/>
      <c r="L32" s="39"/>
      <c r="M32" s="42" t="s">
        <v>51</v>
      </c>
    </row>
    <row r="33" spans="1:11" x14ac:dyDescent="0.25">
      <c r="A33" s="29" t="s">
        <v>53</v>
      </c>
      <c r="B33" s="10"/>
      <c r="C33" s="11"/>
      <c r="D33" s="11"/>
      <c r="E33" s="11"/>
      <c r="F33" s="11"/>
      <c r="G33" s="11"/>
      <c r="H33" s="11"/>
      <c r="I33" s="11"/>
      <c r="J33" s="11"/>
      <c r="K33" s="11"/>
    </row>
    <row r="34" spans="1:11" x14ac:dyDescent="0.25">
      <c r="A34" s="9"/>
      <c r="B34" s="6" t="s">
        <v>34</v>
      </c>
      <c r="C34" s="6" t="s">
        <v>35</v>
      </c>
      <c r="D34" s="32" t="s">
        <v>31</v>
      </c>
      <c r="E34" s="33"/>
      <c r="F34" s="33"/>
      <c r="G34" s="34"/>
      <c r="H34" s="34"/>
      <c r="I34" s="34"/>
      <c r="J34" s="34"/>
      <c r="K34" s="35"/>
    </row>
    <row r="35" spans="1:11" x14ac:dyDescent="0.25">
      <c r="A35" s="5" t="s">
        <v>30</v>
      </c>
      <c r="B35" s="6">
        <f>B31-2.5</f>
        <v>6.48</v>
      </c>
      <c r="C35" s="10">
        <v>6480</v>
      </c>
      <c r="D35" s="23" t="s">
        <v>36</v>
      </c>
      <c r="E35" s="24">
        <f>C35/383</f>
        <v>16.919060052219322</v>
      </c>
      <c r="F35" s="25" t="s">
        <v>26</v>
      </c>
      <c r="G35" s="24">
        <f>C35/365</f>
        <v>17.753424657534246</v>
      </c>
      <c r="H35" s="25" t="s">
        <v>27</v>
      </c>
      <c r="I35" s="24">
        <f>C35/270</f>
        <v>24</v>
      </c>
      <c r="J35" s="26" t="s">
        <v>28</v>
      </c>
      <c r="K35" s="27">
        <f>C35/180</f>
        <v>36</v>
      </c>
    </row>
    <row r="36" spans="1:11" x14ac:dyDescent="0.25">
      <c r="A36" s="5" t="s">
        <v>29</v>
      </c>
      <c r="B36" s="6">
        <f>B31-5</f>
        <v>3.9800000000000004</v>
      </c>
      <c r="C36" s="10">
        <v>3980</v>
      </c>
      <c r="D36" s="13" t="s">
        <v>36</v>
      </c>
      <c r="E36" s="19">
        <f t="shared" ref="E36:E38" si="7">C36/383</f>
        <v>10.391644908616188</v>
      </c>
      <c r="F36" s="28" t="s">
        <v>26</v>
      </c>
      <c r="G36" s="19">
        <f>C36/365</f>
        <v>10.904109589041095</v>
      </c>
      <c r="H36" s="14" t="s">
        <v>27</v>
      </c>
      <c r="I36" s="19">
        <f>C36/270</f>
        <v>14.74074074074074</v>
      </c>
      <c r="J36" s="15" t="s">
        <v>28</v>
      </c>
      <c r="K36" s="21">
        <f>C36/180</f>
        <v>22.111111111111111</v>
      </c>
    </row>
    <row r="37" spans="1:11" x14ac:dyDescent="0.25">
      <c r="A37" s="5" t="s">
        <v>22</v>
      </c>
      <c r="B37" s="6">
        <f>AVERAGE(C30:F30)</f>
        <v>0.63125000000000009</v>
      </c>
      <c r="C37" s="18">
        <v>630</v>
      </c>
      <c r="D37" s="13" t="s">
        <v>36</v>
      </c>
      <c r="E37" s="19">
        <f t="shared" si="7"/>
        <v>1.6449086161879896</v>
      </c>
      <c r="F37" s="14" t="s">
        <v>26</v>
      </c>
      <c r="G37" s="19">
        <f>C37/365</f>
        <v>1.726027397260274</v>
      </c>
      <c r="H37" s="14" t="s">
        <v>27</v>
      </c>
      <c r="I37" s="19">
        <f>C37/270</f>
        <v>2.3333333333333335</v>
      </c>
      <c r="J37" s="15" t="s">
        <v>28</v>
      </c>
      <c r="K37" s="21">
        <f>C37/180</f>
        <v>3.5</v>
      </c>
    </row>
    <row r="38" spans="1:11" x14ac:dyDescent="0.25">
      <c r="A38" s="5" t="s">
        <v>44</v>
      </c>
      <c r="B38" s="12">
        <f>AVERAGE(G30:M30)</f>
        <v>0.14892857142857144</v>
      </c>
      <c r="C38" s="18">
        <v>150</v>
      </c>
      <c r="D38" s="36" t="s">
        <v>36</v>
      </c>
      <c r="E38" s="20">
        <f t="shared" si="7"/>
        <v>0.391644908616188</v>
      </c>
      <c r="F38" s="37" t="s">
        <v>26</v>
      </c>
      <c r="G38" s="20">
        <f>C38/365</f>
        <v>0.41095890410958902</v>
      </c>
      <c r="H38" s="16" t="s">
        <v>27</v>
      </c>
      <c r="I38" s="20">
        <f>C38/270</f>
        <v>0.55555555555555558</v>
      </c>
      <c r="J38" s="17" t="s">
        <v>28</v>
      </c>
      <c r="K38" s="22">
        <f>C38/180</f>
        <v>0.83333333333333337</v>
      </c>
    </row>
    <row r="41" spans="1:11" x14ac:dyDescent="0.25">
      <c r="A41" s="44" t="s">
        <v>16</v>
      </c>
    </row>
    <row r="42" spans="1:11" x14ac:dyDescent="0.25">
      <c r="A42" s="5" t="s">
        <v>57</v>
      </c>
      <c r="B42" s="7" t="s">
        <v>56</v>
      </c>
    </row>
    <row r="43" spans="1:11" x14ac:dyDescent="0.25">
      <c r="A43" s="5" t="s">
        <v>18</v>
      </c>
      <c r="B43" s="7" t="s">
        <v>17</v>
      </c>
    </row>
    <row r="44" spans="1:11" x14ac:dyDescent="0.25">
      <c r="A44" s="5" t="s">
        <v>33</v>
      </c>
      <c r="B44" s="7" t="s">
        <v>32</v>
      </c>
    </row>
    <row r="45" spans="1:11" x14ac:dyDescent="0.25">
      <c r="A45" s="5" t="s">
        <v>58</v>
      </c>
      <c r="B45" s="7" t="s">
        <v>55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</dc:creator>
  <cp:lastModifiedBy>Sarah</cp:lastModifiedBy>
  <dcterms:created xsi:type="dcterms:W3CDTF">2014-10-06T20:32:15Z</dcterms:created>
  <dcterms:modified xsi:type="dcterms:W3CDTF">2014-11-30T19:32:46Z</dcterms:modified>
</cp:coreProperties>
</file>